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6\Соглашение 1-2026 с изменениями\"/>
    </mc:Choice>
  </mc:AlternateContent>
  <xr:revisionPtr revIDLastSave="0" documentId="13_ncr:1_{E2491F0C-40F2-4F59-A5F7-69E67C0FA755}" xr6:coauthVersionLast="47" xr6:coauthVersionMax="47" xr10:uidLastSave="{00000000-0000-0000-0000-000000000000}"/>
  <bookViews>
    <workbookView xWindow="-120" yWindow="-120" windowWidth="29040" windowHeight="15720" xr2:uid="{0A9B05FE-EF91-49D7-8E41-2A74E821C724}"/>
  </bookViews>
  <sheets>
    <sheet name="Прил.2.3-1-2026_ФАП" sheetId="1" r:id="rId1"/>
  </sheets>
  <externalReferences>
    <externalReference r:id="rId2"/>
  </externalReferences>
  <definedNames>
    <definedName name="_xlnm._FilterDatabase" localSheetId="0" hidden="1">'Прил.2.3-1-2026_ФАП'!$A$15:$K$37</definedName>
    <definedName name="_xlnm.Print_Area" localSheetId="0">'Прил.2.3-1-2026_ФАП'!$A$6:$K$44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1" l="1"/>
  <c r="F19" i="1"/>
  <c r="K19" i="1" s="1"/>
  <c r="H18" i="1"/>
  <c r="K18" i="1" s="1"/>
  <c r="G18" i="1"/>
  <c r="F18" i="1"/>
  <c r="G17" i="1"/>
  <c r="F17" i="1"/>
  <c r="K17" i="1" s="1"/>
  <c r="K16" i="1"/>
  <c r="H16" i="1"/>
  <c r="G16" i="1"/>
  <c r="F16" i="1"/>
</calcChain>
</file>

<file path=xl/sharedStrings.xml><?xml version="1.0" encoding="utf-8"?>
<sst xmlns="http://schemas.openxmlformats.org/spreadsheetml/2006/main" count="108" uniqueCount="55">
  <si>
    <t>Приложение 2.3</t>
  </si>
  <si>
    <t>к Соглашению об установлении тарифов на оплату</t>
  </si>
  <si>
    <t>медицинской помощи по обязательному медицинскому</t>
  </si>
  <si>
    <t>Базовый норматив финансовых затрат и значения коэффициента специфики оказания медицинской помощи, оказываемой фельдшерскими пунктами, фельдшерско-акушерскими пунктами, с 01.01.2026 года</t>
  </si>
  <si>
    <t>№ п/п</t>
  </si>
  <si>
    <t>Наименование медицинской организации</t>
  </si>
  <si>
    <t>Наименование ФП/ФАП</t>
  </si>
  <si>
    <t>Диапазон обслуживающего населения ФП/ФАП, жителей</t>
  </si>
  <si>
    <r>
      <t>Соответствие требованиям Положения об организации оказания первичной медико-санитарной помощи</t>
    </r>
    <r>
      <rPr>
        <vertAlign val="super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 ((+) соответствует, (-) не соответствует)</t>
    </r>
  </si>
  <si>
    <r>
      <t>Базовый норматив финансовых затрат на финансовое обеспечение структурных подразделений медицинской организации (БН</t>
    </r>
    <r>
      <rPr>
        <vertAlign val="subscript"/>
        <sz val="12"/>
        <color theme="1"/>
        <rFont val="Times New Roman"/>
        <family val="1"/>
        <charset val="204"/>
      </rPr>
      <t>ФП/ФАП</t>
    </r>
    <r>
      <rPr>
        <sz val="12"/>
        <color theme="1"/>
        <rFont val="Times New Roman"/>
        <family val="1"/>
        <charset val="204"/>
      </rPr>
      <t>)</t>
    </r>
  </si>
  <si>
    <t>Коэффициент дифференциации субъекта Российской Федерации, приведенный к 3,638 по средневзвешенному значению</t>
  </si>
  <si>
    <r>
      <t>Коэффициент специфики оказания медицинской помощи, применяемый к БН</t>
    </r>
    <r>
      <rPr>
        <vertAlign val="subscript"/>
        <sz val="12"/>
        <color theme="1"/>
        <rFont val="Times New Roman"/>
        <family val="1"/>
        <charset val="204"/>
      </rPr>
      <t>ФПФЗП/ФАП</t>
    </r>
    <r>
      <rPr>
        <sz val="12"/>
        <color theme="1"/>
        <rFont val="Times New Roman"/>
        <family val="1"/>
        <charset val="204"/>
      </rPr>
      <t>, учитывающий критерий соответствия ФП/ФЗП/ФАПа установленным требованиям (КС)</t>
    </r>
  </si>
  <si>
    <t>в том числе</t>
  </si>
  <si>
    <t xml:space="preserve">Годовой размер финансового обеспечения ФП, ФЗП, ФАП </t>
  </si>
  <si>
    <r>
      <t>Коэффициент специфики оказания медицинской помощи, применяемый к БН</t>
    </r>
    <r>
      <rPr>
        <vertAlign val="subscript"/>
        <sz val="12"/>
        <color theme="1"/>
        <rFont val="Times New Roman"/>
        <family val="1"/>
        <charset val="204"/>
      </rPr>
      <t>ФП/ФАП</t>
    </r>
    <r>
      <rPr>
        <sz val="12"/>
        <color theme="1"/>
        <rFont val="Times New Roman"/>
        <family val="1"/>
        <charset val="204"/>
      </rPr>
      <t>, учитывающий критерий соответствия ФП/ФЗП/ФАПа установленным требованиям (КС) без учета повышающего коэффициента (отдельные полномочия на фельдшера)</t>
    </r>
  </si>
  <si>
    <t>Повышающий коэффициент (отдельные полномочия на фельдшера)</t>
  </si>
  <si>
    <t>ГБУЗ "Тигильская районная больница"</t>
  </si>
  <si>
    <t>ФАП с. Воямполка</t>
  </si>
  <si>
    <t>от 101 до 800</t>
  </si>
  <si>
    <t>+</t>
  </si>
  <si>
    <t>ФАП с. Хайрюзово</t>
  </si>
  <si>
    <t>ФАП с. Ковран</t>
  </si>
  <si>
    <t>ГБУЗ "Карагинская районная больница"</t>
  </si>
  <si>
    <t xml:space="preserve">ФАП с. Ильпырское </t>
  </si>
  <si>
    <t>менее 100</t>
  </si>
  <si>
    <t>-</t>
  </si>
  <si>
    <t>ФАП с. Карага</t>
  </si>
  <si>
    <t>ГБУЗ "Корякская окружная больница"</t>
  </si>
  <si>
    <t>ФАП с. Лесная</t>
  </si>
  <si>
    <t>ГБУЗ "Мильковская районная больница"</t>
  </si>
  <si>
    <t>ФАП с. Шаромы</t>
  </si>
  <si>
    <t>ФАП с. Долиновка</t>
  </si>
  <si>
    <t>ФАП п. Лазо</t>
  </si>
  <si>
    <t>ГБУЗ "Озерновская районная больница"</t>
  </si>
  <si>
    <t>ФАП с. Запорожье</t>
  </si>
  <si>
    <t>ГБУЗ "Олюторская районная больница"</t>
  </si>
  <si>
    <t>ФАП с. Средние Пахачи</t>
  </si>
  <si>
    <t>ГБУЗ "Пенжинская районная больница"</t>
  </si>
  <si>
    <t>ФАП с. Таловка</t>
  </si>
  <si>
    <t>ФАП с. Слаутное</t>
  </si>
  <si>
    <t xml:space="preserve">ФАП с. Аянка </t>
  </si>
  <si>
    <t>ГБУЗ "Соболевская районная больница"</t>
  </si>
  <si>
    <t>ФАП с. Устьевое</t>
  </si>
  <si>
    <t>ГБУЗ "Усть-Большерецкая районная больница"</t>
  </si>
  <si>
    <t>ФАП с. Кавалерское</t>
  </si>
  <si>
    <t>ГБУЗ "Елизовская районная больница"</t>
  </si>
  <si>
    <t xml:space="preserve">ФЗП п. Зеленый </t>
  </si>
  <si>
    <t xml:space="preserve">ФАП п. Сосновка </t>
  </si>
  <si>
    <t>от 801 до 1500</t>
  </si>
  <si>
    <t xml:space="preserve">ФАП п. Новый </t>
  </si>
  <si>
    <t xml:space="preserve">ФАП п. Термальный </t>
  </si>
  <si>
    <t>от 1501 до 2000</t>
  </si>
  <si>
    <t>страхованию от 28.01.2026 года № 1/2026</t>
  </si>
  <si>
    <t>*</t>
  </si>
  <si>
    <t>* - В редакции Дополнительного соглашения № 2-2026 от 26.02.2026 г. с 01.02.2026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</si>
</sst>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0_ ;\-#,##0.00\ "/>
    <numFmt numFmtId="166" formatCode="#,##0.000_ ;\-#,##0.000\ "/>
    <numFmt numFmtId="167" formatCode="#,##0.0000_ ;\-#,##0.0000\ "/>
    <numFmt numFmtId="168" formatCode="0.0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sz val="10"/>
      <name val="Arial Cyr"/>
      <charset val="204"/>
    </font>
    <font>
      <strike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164" fontId="8" fillId="0" borderId="0" applyFont="0" applyFill="0" applyBorder="0" applyAlignment="0" applyProtection="0"/>
  </cellStyleXfs>
  <cellXfs count="51">
    <xf numFmtId="0" fontId="0" fillId="0" borderId="0" xfId="0"/>
    <xf numFmtId="165" fontId="5" fillId="0" borderId="1" xfId="3" applyNumberFormat="1" applyFont="1" applyFill="1" applyBorder="1" applyAlignment="1">
      <alignment horizontal="center" vertical="center" wrapText="1"/>
    </xf>
    <xf numFmtId="166" fontId="5" fillId="0" borderId="1" xfId="3" applyNumberFormat="1" applyFont="1" applyFill="1" applyBorder="1" applyAlignment="1">
      <alignment horizontal="center" vertical="center" wrapText="1"/>
    </xf>
    <xf numFmtId="167" fontId="5" fillId="0" borderId="1" xfId="3" applyNumberFormat="1" applyFont="1" applyFill="1" applyBorder="1" applyAlignment="1">
      <alignment horizontal="center" vertical="center" wrapText="1"/>
    </xf>
    <xf numFmtId="165" fontId="5" fillId="0" borderId="0" xfId="3" applyNumberFormat="1" applyFont="1" applyFill="1" applyBorder="1" applyAlignment="1">
      <alignment horizontal="center" vertical="center" wrapText="1"/>
    </xf>
    <xf numFmtId="166" fontId="5" fillId="0" borderId="0" xfId="3" applyNumberFormat="1" applyFont="1" applyFill="1" applyBorder="1" applyAlignment="1">
      <alignment horizontal="center" vertical="center" wrapText="1"/>
    </xf>
    <xf numFmtId="167" fontId="5" fillId="0" borderId="0" xfId="3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left"/>
    </xf>
    <xf numFmtId="0" fontId="3" fillId="0" borderId="0" xfId="1" applyFont="1"/>
    <xf numFmtId="0" fontId="4" fillId="0" borderId="0" xfId="1" applyFont="1" applyAlignment="1">
      <alignment horizontal="right"/>
    </xf>
    <xf numFmtId="0" fontId="5" fillId="0" borderId="0" xfId="1" applyFont="1"/>
    <xf numFmtId="0" fontId="5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1" xfId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8" fontId="5" fillId="0" borderId="1" xfId="0" applyNumberFormat="1" applyFont="1" applyBorder="1" applyAlignment="1">
      <alignment horizontal="center" vertical="center" wrapText="1"/>
    </xf>
    <xf numFmtId="0" fontId="3" fillId="0" borderId="0" xfId="1" applyFont="1" applyAlignment="1">
      <alignment wrapText="1"/>
    </xf>
    <xf numFmtId="0" fontId="5" fillId="0" borderId="1" xfId="1" applyFont="1" applyBorder="1" applyAlignment="1">
      <alignment horizontal="left" vertical="center" wrapText="1"/>
    </xf>
    <xf numFmtId="0" fontId="5" fillId="0" borderId="0" xfId="1" applyFont="1" applyAlignment="1">
      <alignment horizontal="center" vertical="center" wrapText="1"/>
    </xf>
    <xf numFmtId="49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168" fontId="5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vertical="center" wrapText="1"/>
    </xf>
    <xf numFmtId="0" fontId="1" fillId="0" borderId="0" xfId="0" applyFont="1"/>
    <xf numFmtId="0" fontId="5" fillId="0" borderId="1" xfId="2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/>
    </xf>
    <xf numFmtId="0" fontId="5" fillId="0" borderId="0" xfId="1" applyFont="1" applyAlignment="1">
      <alignment vertical="center"/>
    </xf>
    <xf numFmtId="0" fontId="9" fillId="0" borderId="1" xfId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3" applyNumberFormat="1" applyFont="1" applyFill="1" applyBorder="1" applyAlignment="1">
      <alignment horizontal="center" vertical="center" wrapText="1"/>
    </xf>
    <xf numFmtId="166" fontId="9" fillId="0" borderId="1" xfId="3" applyNumberFormat="1" applyFont="1" applyFill="1" applyBorder="1" applyAlignment="1">
      <alignment horizontal="center" vertical="center" wrapText="1"/>
    </xf>
    <xf numFmtId="167" fontId="9" fillId="0" borderId="1" xfId="3" applyNumberFormat="1" applyFont="1" applyFill="1" applyBorder="1" applyAlignment="1">
      <alignment horizontal="center" vertical="center" wrapText="1"/>
    </xf>
    <xf numFmtId="168" fontId="9" fillId="0" borderId="1" xfId="0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wrapText="1"/>
    </xf>
    <xf numFmtId="0" fontId="5" fillId="0" borderId="1" xfId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8" fontId="5" fillId="0" borderId="1" xfId="0" applyNumberFormat="1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</cellXfs>
  <cellStyles count="4">
    <cellStyle name="Обычный" xfId="0" builtinId="0"/>
    <cellStyle name="Обычный 3 2" xfId="2" xr:uid="{A29BF834-F3CD-41AD-94EC-AA5AC2788A74}"/>
    <cellStyle name="Обычный_Прил 3-7-2014_подуш.пол-ка_значения" xfId="1" xr:uid="{7481AE1C-5C63-4C90-93A6-26D1FF87D230}"/>
    <cellStyle name="Финансовый 2 2" xfId="3" xr:uid="{311DFB06-DEA8-4A7D-8039-388AA0DA36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5/&#1050;&#1057;&#1043;_&#1050;&#1057;%20&#1088;&#1072;&#1089;&#1095;&#1077;&#1090;%20&#1050;&#1091;&#1088;&#1086;&#1074;&#1085;&#1103;%20&#1080;%20&#1050;&#1044;&#1089;&#1091;&#1073;%20&#1085;&#1072;%202025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4Ф за янв-сент 2024 года"/>
      <sheetName val="Выборка из ПУ"/>
      <sheetName val="факт объемы 2024"/>
      <sheetName val="Расчет "/>
      <sheetName val="группировка"/>
      <sheetName val="Расчет КД един по заключ ффомс"/>
      <sheetName val="Группировка по подуровням"/>
    </sheetNames>
    <sheetDataSet>
      <sheetData sheetId="0"/>
      <sheetData sheetId="1"/>
      <sheetData sheetId="2"/>
      <sheetData sheetId="3"/>
      <sheetData sheetId="4"/>
      <sheetData sheetId="5">
        <row r="4">
          <cell r="F4">
            <v>3.6280000000000001</v>
          </cell>
        </row>
        <row r="10">
          <cell r="F10">
            <v>3.7629999999999999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2C425-32BC-470F-876F-65BF6C33D08C}">
  <sheetPr>
    <pageSetUpPr fitToPage="1"/>
  </sheetPr>
  <dimension ref="A1:L48"/>
  <sheetViews>
    <sheetView tabSelected="1" topLeftCell="A2" zoomScale="70" zoomScaleNormal="70" workbookViewId="0">
      <selection activeCell="D16" sqref="D16"/>
    </sheetView>
  </sheetViews>
  <sheetFormatPr defaultColWidth="9.140625" defaultRowHeight="15" x14ac:dyDescent="0.25"/>
  <cols>
    <col min="1" max="1" width="10.28515625" style="7" customWidth="1"/>
    <col min="2" max="2" width="52.42578125" style="8" customWidth="1"/>
    <col min="3" max="3" width="31.85546875" style="8" customWidth="1"/>
    <col min="4" max="4" width="24.28515625" style="8" customWidth="1"/>
    <col min="5" max="5" width="23.7109375" style="8" customWidth="1"/>
    <col min="6" max="6" width="19.28515625" style="8" customWidth="1"/>
    <col min="7" max="8" width="20.7109375" style="8" customWidth="1"/>
    <col min="9" max="9" width="30.5703125" style="8" customWidth="1"/>
    <col min="10" max="10" width="21.28515625" style="8" customWidth="1"/>
    <col min="11" max="11" width="21" style="8" customWidth="1"/>
    <col min="12" max="16384" width="9.140625" style="8"/>
  </cols>
  <sheetData>
    <row r="1" spans="1:11" hidden="1" x14ac:dyDescent="0.25">
      <c r="K1" s="9"/>
    </row>
    <row r="2" spans="1:11" x14ac:dyDescent="0.25">
      <c r="K2" s="9"/>
    </row>
    <row r="3" spans="1:11" x14ac:dyDescent="0.25">
      <c r="K3" s="9"/>
    </row>
    <row r="4" spans="1:11" x14ac:dyDescent="0.25">
      <c r="K4" s="9"/>
    </row>
    <row r="5" spans="1:11" x14ac:dyDescent="0.25">
      <c r="K5" s="9"/>
    </row>
    <row r="6" spans="1:11" x14ac:dyDescent="0.25">
      <c r="K6" s="9" t="s">
        <v>0</v>
      </c>
    </row>
    <row r="7" spans="1:11" ht="15.75" x14ac:dyDescent="0.25">
      <c r="B7" s="10"/>
      <c r="K7" s="9" t="s">
        <v>1</v>
      </c>
    </row>
    <row r="8" spans="1:11" x14ac:dyDescent="0.25">
      <c r="K8" s="9" t="s">
        <v>2</v>
      </c>
    </row>
    <row r="9" spans="1:11" x14ac:dyDescent="0.25">
      <c r="K9" s="9" t="s">
        <v>52</v>
      </c>
    </row>
    <row r="10" spans="1:11" x14ac:dyDescent="0.25">
      <c r="K10" s="9"/>
    </row>
    <row r="11" spans="1:11" ht="45" customHeight="1" x14ac:dyDescent="0.25">
      <c r="A11" s="50" t="s">
        <v>3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</row>
    <row r="13" spans="1:11" ht="15" customHeight="1" x14ac:dyDescent="0.25">
      <c r="A13" s="30" t="s">
        <v>4</v>
      </c>
      <c r="B13" s="30" t="s">
        <v>5</v>
      </c>
      <c r="C13" s="31" t="s">
        <v>6</v>
      </c>
      <c r="D13" s="31" t="s">
        <v>7</v>
      </c>
      <c r="E13" s="31" t="s">
        <v>8</v>
      </c>
      <c r="F13" s="31" t="s">
        <v>9</v>
      </c>
      <c r="G13" s="31" t="s">
        <v>10</v>
      </c>
      <c r="H13" s="31" t="s">
        <v>11</v>
      </c>
      <c r="I13" s="32" t="s">
        <v>12</v>
      </c>
      <c r="J13" s="32"/>
      <c r="K13" s="29" t="s">
        <v>13</v>
      </c>
    </row>
    <row r="14" spans="1:11" ht="234" customHeight="1" x14ac:dyDescent="0.25">
      <c r="A14" s="30"/>
      <c r="B14" s="30"/>
      <c r="C14" s="31"/>
      <c r="D14" s="31"/>
      <c r="E14" s="31"/>
      <c r="F14" s="31"/>
      <c r="G14" s="31"/>
      <c r="H14" s="31"/>
      <c r="I14" s="12" t="s">
        <v>14</v>
      </c>
      <c r="J14" s="13" t="s">
        <v>15</v>
      </c>
      <c r="K14" s="29"/>
    </row>
    <row r="15" spans="1:11" ht="15.75" x14ac:dyDescent="0.25">
      <c r="A15" s="14"/>
      <c r="B15" s="12">
        <v>1</v>
      </c>
      <c r="C15" s="12">
        <v>2</v>
      </c>
      <c r="D15" s="12">
        <v>3</v>
      </c>
      <c r="E15" s="12">
        <v>4</v>
      </c>
      <c r="F15" s="12">
        <v>5</v>
      </c>
      <c r="G15" s="12">
        <v>6</v>
      </c>
      <c r="H15" s="12">
        <v>7</v>
      </c>
      <c r="I15" s="12">
        <v>8</v>
      </c>
      <c r="J15" s="12">
        <v>9</v>
      </c>
      <c r="K15" s="12">
        <v>10</v>
      </c>
    </row>
    <row r="16" spans="1:11" s="43" customFormat="1" ht="15.75" x14ac:dyDescent="0.25">
      <c r="A16" s="34">
        <v>1</v>
      </c>
      <c r="B16" s="35" t="s">
        <v>16</v>
      </c>
      <c r="C16" s="36" t="s">
        <v>17</v>
      </c>
      <c r="D16" s="37" t="s">
        <v>18</v>
      </c>
      <c r="E16" s="38" t="s">
        <v>19</v>
      </c>
      <c r="F16" s="39">
        <f t="shared" ref="F16:F19" si="0">$F$20</f>
        <v>1533.7</v>
      </c>
      <c r="G16" s="40">
        <f>'[1]Расчет КД един по заключ ффомс'!$F$10</f>
        <v>3.7629999999999999</v>
      </c>
      <c r="H16" s="41">
        <f>I16*J16</f>
        <v>0.99</v>
      </c>
      <c r="I16" s="42">
        <v>0.99</v>
      </c>
      <c r="J16" s="41">
        <v>1</v>
      </c>
      <c r="K16" s="39">
        <f>ROUND(F16*G16*H16,2)</f>
        <v>5713.6</v>
      </c>
    </row>
    <row r="17" spans="1:12" s="43" customFormat="1" ht="15.75" x14ac:dyDescent="0.25">
      <c r="A17" s="44">
        <v>1</v>
      </c>
      <c r="B17" s="45" t="s">
        <v>16</v>
      </c>
      <c r="C17" s="46" t="s">
        <v>17</v>
      </c>
      <c r="D17" s="47" t="s">
        <v>18</v>
      </c>
      <c r="E17" s="48" t="s">
        <v>19</v>
      </c>
      <c r="F17" s="1">
        <f t="shared" si="0"/>
        <v>1533.7</v>
      </c>
      <c r="G17" s="2">
        <f>'[1]Расчет КД един по заключ ффомс'!$F$10</f>
        <v>3.7629999999999999</v>
      </c>
      <c r="H17" s="3">
        <v>1</v>
      </c>
      <c r="I17" s="49">
        <v>0.99</v>
      </c>
      <c r="J17" s="3">
        <v>1</v>
      </c>
      <c r="K17" s="1">
        <f>ROUND(F17*G17*H17,2)</f>
        <v>5771.31</v>
      </c>
      <c r="L17" s="43" t="s">
        <v>53</v>
      </c>
    </row>
    <row r="18" spans="1:12" s="43" customFormat="1" ht="15.75" x14ac:dyDescent="0.25">
      <c r="A18" s="34">
        <v>2</v>
      </c>
      <c r="B18" s="35" t="s">
        <v>16</v>
      </c>
      <c r="C18" s="36" t="s">
        <v>20</v>
      </c>
      <c r="D18" s="37" t="s">
        <v>18</v>
      </c>
      <c r="E18" s="38" t="s">
        <v>19</v>
      </c>
      <c r="F18" s="39">
        <f t="shared" si="0"/>
        <v>1533.7</v>
      </c>
      <c r="G18" s="40">
        <f>'[1]Расчет КД един по заключ ффомс'!$F$10</f>
        <v>3.7629999999999999</v>
      </c>
      <c r="H18" s="41">
        <f t="shared" ref="H18:H19" si="1">I18*J18</f>
        <v>0.99</v>
      </c>
      <c r="I18" s="42">
        <v>0.99</v>
      </c>
      <c r="J18" s="41">
        <v>1</v>
      </c>
      <c r="K18" s="39">
        <f t="shared" ref="K18:K19" si="2">ROUND(F18*G18*H18,2)</f>
        <v>5713.6</v>
      </c>
    </row>
    <row r="19" spans="1:12" s="43" customFormat="1" ht="15.75" x14ac:dyDescent="0.25">
      <c r="A19" s="44">
        <v>2</v>
      </c>
      <c r="B19" s="45" t="s">
        <v>16</v>
      </c>
      <c r="C19" s="46" t="s">
        <v>20</v>
      </c>
      <c r="D19" s="47" t="s">
        <v>18</v>
      </c>
      <c r="E19" s="48" t="s">
        <v>19</v>
      </c>
      <c r="F19" s="1">
        <f t="shared" si="0"/>
        <v>1533.7</v>
      </c>
      <c r="G19" s="2">
        <f>'[1]Расчет КД един по заключ ффомс'!$F$10</f>
        <v>3.7629999999999999</v>
      </c>
      <c r="H19" s="3">
        <v>1</v>
      </c>
      <c r="I19" s="49">
        <v>0.99</v>
      </c>
      <c r="J19" s="3">
        <v>1</v>
      </c>
      <c r="K19" s="1">
        <f t="shared" si="2"/>
        <v>5771.31</v>
      </c>
      <c r="L19" s="43" t="s">
        <v>53</v>
      </c>
    </row>
    <row r="20" spans="1:12" s="19" customFormat="1" ht="15.75" x14ac:dyDescent="0.25">
      <c r="A20" s="11">
        <v>3</v>
      </c>
      <c r="B20" s="15" t="s">
        <v>16</v>
      </c>
      <c r="C20" s="16" t="s">
        <v>21</v>
      </c>
      <c r="D20" s="12" t="s">
        <v>18</v>
      </c>
      <c r="E20" s="17" t="s">
        <v>19</v>
      </c>
      <c r="F20" s="1">
        <v>1533.7</v>
      </c>
      <c r="G20" s="2">
        <v>3.7629999999999999</v>
      </c>
      <c r="H20" s="3">
        <v>1</v>
      </c>
      <c r="I20" s="18">
        <v>1</v>
      </c>
      <c r="J20" s="3">
        <v>1</v>
      </c>
      <c r="K20" s="1">
        <v>5771.31</v>
      </c>
    </row>
    <row r="21" spans="1:12" s="19" customFormat="1" ht="15.75" x14ac:dyDescent="0.25">
      <c r="A21" s="11">
        <v>4</v>
      </c>
      <c r="B21" s="15" t="s">
        <v>22</v>
      </c>
      <c r="C21" s="16" t="s">
        <v>23</v>
      </c>
      <c r="D21" s="12" t="s">
        <v>24</v>
      </c>
      <c r="E21" s="17" t="s">
        <v>25</v>
      </c>
      <c r="F21" s="1">
        <v>1442.9</v>
      </c>
      <c r="G21" s="2">
        <v>3.7629999999999999</v>
      </c>
      <c r="H21" s="3">
        <v>0.99029699999999998</v>
      </c>
      <c r="I21" s="18">
        <v>0.99</v>
      </c>
      <c r="J21" s="3">
        <v>1.0003</v>
      </c>
      <c r="K21" s="1">
        <v>5376.95</v>
      </c>
    </row>
    <row r="22" spans="1:12" s="19" customFormat="1" ht="15.75" x14ac:dyDescent="0.25">
      <c r="A22" s="11">
        <v>5</v>
      </c>
      <c r="B22" s="15" t="s">
        <v>22</v>
      </c>
      <c r="C22" s="16" t="s">
        <v>26</v>
      </c>
      <c r="D22" s="12" t="s">
        <v>18</v>
      </c>
      <c r="E22" s="17" t="s">
        <v>19</v>
      </c>
      <c r="F22" s="1">
        <v>1533.7</v>
      </c>
      <c r="G22" s="2">
        <v>3.7629999999999999</v>
      </c>
      <c r="H22" s="3">
        <v>1.0009999999999999</v>
      </c>
      <c r="I22" s="18">
        <v>1</v>
      </c>
      <c r="J22" s="3">
        <v>1.0009999999999999</v>
      </c>
      <c r="K22" s="1">
        <v>5777.08</v>
      </c>
    </row>
    <row r="23" spans="1:12" s="19" customFormat="1" ht="15.75" x14ac:dyDescent="0.25">
      <c r="A23" s="11">
        <v>6</v>
      </c>
      <c r="B23" s="15" t="s">
        <v>27</v>
      </c>
      <c r="C23" s="16" t="s">
        <v>28</v>
      </c>
      <c r="D23" s="12" t="s">
        <v>18</v>
      </c>
      <c r="E23" s="17" t="s">
        <v>19</v>
      </c>
      <c r="F23" s="1">
        <v>1533.7</v>
      </c>
      <c r="G23" s="2">
        <v>3.7629999999999999</v>
      </c>
      <c r="H23" s="3">
        <v>1</v>
      </c>
      <c r="I23" s="18">
        <v>1</v>
      </c>
      <c r="J23" s="3">
        <v>1</v>
      </c>
      <c r="K23" s="1">
        <v>5771.31</v>
      </c>
    </row>
    <row r="24" spans="1:12" s="19" customFormat="1" ht="15.75" x14ac:dyDescent="0.25">
      <c r="A24" s="11">
        <v>7</v>
      </c>
      <c r="B24" s="15" t="s">
        <v>29</v>
      </c>
      <c r="C24" s="16" t="s">
        <v>30</v>
      </c>
      <c r="D24" s="12" t="s">
        <v>18</v>
      </c>
      <c r="E24" s="17" t="s">
        <v>19</v>
      </c>
      <c r="F24" s="1">
        <v>1533.7</v>
      </c>
      <c r="G24" s="2">
        <v>3.7629999999999999</v>
      </c>
      <c r="H24" s="18">
        <v>1</v>
      </c>
      <c r="I24" s="18">
        <v>1</v>
      </c>
      <c r="J24" s="3">
        <v>1</v>
      </c>
      <c r="K24" s="1">
        <v>5771.31</v>
      </c>
    </row>
    <row r="25" spans="1:12" s="19" customFormat="1" ht="15.75" x14ac:dyDescent="0.25">
      <c r="A25" s="11">
        <v>8</v>
      </c>
      <c r="B25" s="15" t="s">
        <v>29</v>
      </c>
      <c r="C25" s="16" t="s">
        <v>31</v>
      </c>
      <c r="D25" s="12" t="s">
        <v>18</v>
      </c>
      <c r="E25" s="17" t="s">
        <v>19</v>
      </c>
      <c r="F25" s="1">
        <v>1533.7</v>
      </c>
      <c r="G25" s="2">
        <v>3.7629999999999999</v>
      </c>
      <c r="H25" s="18">
        <v>1</v>
      </c>
      <c r="I25" s="18">
        <v>1</v>
      </c>
      <c r="J25" s="3">
        <v>1</v>
      </c>
      <c r="K25" s="1">
        <v>5771.31</v>
      </c>
    </row>
    <row r="26" spans="1:12" s="19" customFormat="1" ht="15.75" x14ac:dyDescent="0.25">
      <c r="A26" s="11">
        <v>9</v>
      </c>
      <c r="B26" s="15" t="s">
        <v>29</v>
      </c>
      <c r="C26" s="16" t="s">
        <v>32</v>
      </c>
      <c r="D26" s="12" t="s">
        <v>18</v>
      </c>
      <c r="E26" s="17" t="s">
        <v>19</v>
      </c>
      <c r="F26" s="1">
        <v>1533.7</v>
      </c>
      <c r="G26" s="2">
        <v>3.7629999999999999</v>
      </c>
      <c r="H26" s="18">
        <v>1</v>
      </c>
      <c r="I26" s="18">
        <v>1</v>
      </c>
      <c r="J26" s="3">
        <v>1</v>
      </c>
      <c r="K26" s="1">
        <v>5771.31</v>
      </c>
    </row>
    <row r="27" spans="1:12" s="19" customFormat="1" ht="15.75" x14ac:dyDescent="0.25">
      <c r="A27" s="11">
        <v>10</v>
      </c>
      <c r="B27" s="15" t="s">
        <v>33</v>
      </c>
      <c r="C27" s="16" t="s">
        <v>34</v>
      </c>
      <c r="D27" s="12" t="s">
        <v>18</v>
      </c>
      <c r="E27" s="17" t="s">
        <v>19</v>
      </c>
      <c r="F27" s="1">
        <v>1533.7</v>
      </c>
      <c r="G27" s="2">
        <v>3.7629999999999999</v>
      </c>
      <c r="H27" s="18">
        <v>1</v>
      </c>
      <c r="I27" s="18">
        <v>1</v>
      </c>
      <c r="J27" s="3">
        <v>1</v>
      </c>
      <c r="K27" s="1">
        <v>5771.31</v>
      </c>
    </row>
    <row r="28" spans="1:12" s="19" customFormat="1" ht="15.75" x14ac:dyDescent="0.25">
      <c r="A28" s="11">
        <v>11</v>
      </c>
      <c r="B28" s="15" t="s">
        <v>35</v>
      </c>
      <c r="C28" s="16" t="s">
        <v>36</v>
      </c>
      <c r="D28" s="12" t="s">
        <v>18</v>
      </c>
      <c r="E28" s="17" t="s">
        <v>19</v>
      </c>
      <c r="F28" s="1">
        <v>1533.7</v>
      </c>
      <c r="G28" s="2">
        <v>3.7629999999999999</v>
      </c>
      <c r="H28" s="3">
        <v>1.0006999999999999</v>
      </c>
      <c r="I28" s="18">
        <v>1</v>
      </c>
      <c r="J28" s="3">
        <v>1.0006999999999999</v>
      </c>
      <c r="K28" s="1">
        <v>5775.35</v>
      </c>
    </row>
    <row r="29" spans="1:12" s="19" customFormat="1" ht="15.75" x14ac:dyDescent="0.25">
      <c r="A29" s="11">
        <v>12</v>
      </c>
      <c r="B29" s="15" t="s">
        <v>37</v>
      </c>
      <c r="C29" s="16" t="s">
        <v>38</v>
      </c>
      <c r="D29" s="12" t="s">
        <v>18</v>
      </c>
      <c r="E29" s="17" t="s">
        <v>19</v>
      </c>
      <c r="F29" s="1">
        <v>1533.7</v>
      </c>
      <c r="G29" s="2">
        <v>3.7629999999999999</v>
      </c>
      <c r="H29" s="3">
        <v>1.0008999999999999</v>
      </c>
      <c r="I29" s="18">
        <v>1</v>
      </c>
      <c r="J29" s="3">
        <v>1.0008999999999999</v>
      </c>
      <c r="K29" s="1">
        <v>5776.51</v>
      </c>
    </row>
    <row r="30" spans="1:12" s="19" customFormat="1" ht="15.75" x14ac:dyDescent="0.25">
      <c r="A30" s="11">
        <v>13</v>
      </c>
      <c r="B30" s="15" t="s">
        <v>37</v>
      </c>
      <c r="C30" s="16" t="s">
        <v>39</v>
      </c>
      <c r="D30" s="12" t="s">
        <v>18</v>
      </c>
      <c r="E30" s="17" t="s">
        <v>19</v>
      </c>
      <c r="F30" s="1">
        <v>1533.7</v>
      </c>
      <c r="G30" s="2">
        <v>3.7629999999999999</v>
      </c>
      <c r="H30" s="3">
        <v>1</v>
      </c>
      <c r="I30" s="18">
        <v>1</v>
      </c>
      <c r="J30" s="3">
        <v>1</v>
      </c>
      <c r="K30" s="1">
        <v>5771.31</v>
      </c>
    </row>
    <row r="31" spans="1:12" s="19" customFormat="1" ht="15.75" x14ac:dyDescent="0.25">
      <c r="A31" s="11">
        <v>14</v>
      </c>
      <c r="B31" s="15" t="s">
        <v>37</v>
      </c>
      <c r="C31" s="16" t="s">
        <v>40</v>
      </c>
      <c r="D31" s="12" t="s">
        <v>18</v>
      </c>
      <c r="E31" s="17" t="s">
        <v>19</v>
      </c>
      <c r="F31" s="1">
        <v>1533.7</v>
      </c>
      <c r="G31" s="2">
        <v>3.7629999999999999</v>
      </c>
      <c r="H31" s="3">
        <v>1</v>
      </c>
      <c r="I31" s="18">
        <v>1</v>
      </c>
      <c r="J31" s="3">
        <v>1</v>
      </c>
      <c r="K31" s="1">
        <v>5771.31</v>
      </c>
    </row>
    <row r="32" spans="1:12" s="19" customFormat="1" ht="15.75" x14ac:dyDescent="0.25">
      <c r="A32" s="11">
        <v>15</v>
      </c>
      <c r="B32" s="15" t="s">
        <v>41</v>
      </c>
      <c r="C32" s="16" t="s">
        <v>42</v>
      </c>
      <c r="D32" s="12" t="s">
        <v>18</v>
      </c>
      <c r="E32" s="17" t="s">
        <v>19</v>
      </c>
      <c r="F32" s="1">
        <v>1533.7</v>
      </c>
      <c r="G32" s="2">
        <v>3.6280000000000001</v>
      </c>
      <c r="H32" s="18">
        <v>1.0013000000000001</v>
      </c>
      <c r="I32" s="18">
        <v>1</v>
      </c>
      <c r="J32" s="3">
        <v>1.0013000000000001</v>
      </c>
      <c r="K32" s="1">
        <v>5571.5</v>
      </c>
    </row>
    <row r="33" spans="1:11" s="19" customFormat="1" ht="15.75" x14ac:dyDescent="0.25">
      <c r="A33" s="11">
        <v>16</v>
      </c>
      <c r="B33" s="15" t="s">
        <v>43</v>
      </c>
      <c r="C33" s="16" t="s">
        <v>44</v>
      </c>
      <c r="D33" s="12" t="s">
        <v>18</v>
      </c>
      <c r="E33" s="17" t="s">
        <v>19</v>
      </c>
      <c r="F33" s="1">
        <v>1533.7</v>
      </c>
      <c r="G33" s="2">
        <v>3.6280000000000001</v>
      </c>
      <c r="H33" s="18">
        <v>1.0016</v>
      </c>
      <c r="I33" s="18">
        <v>1</v>
      </c>
      <c r="J33" s="3">
        <v>1.0016</v>
      </c>
      <c r="K33" s="1">
        <v>5573.17</v>
      </c>
    </row>
    <row r="34" spans="1:11" s="19" customFormat="1" ht="15.75" x14ac:dyDescent="0.25">
      <c r="A34" s="11">
        <v>17</v>
      </c>
      <c r="B34" s="20" t="s">
        <v>45</v>
      </c>
      <c r="C34" s="15" t="s">
        <v>46</v>
      </c>
      <c r="D34" s="12" t="s">
        <v>18</v>
      </c>
      <c r="E34" s="17" t="s">
        <v>19</v>
      </c>
      <c r="F34" s="1">
        <v>1533.7</v>
      </c>
      <c r="G34" s="2">
        <v>3.6280000000000001</v>
      </c>
      <c r="H34" s="18">
        <v>1</v>
      </c>
      <c r="I34" s="18">
        <v>1</v>
      </c>
      <c r="J34" s="3">
        <v>1</v>
      </c>
      <c r="K34" s="1">
        <v>5564.26</v>
      </c>
    </row>
    <row r="35" spans="1:11" s="19" customFormat="1" ht="15.75" x14ac:dyDescent="0.25">
      <c r="A35" s="11">
        <v>18</v>
      </c>
      <c r="B35" s="20" t="s">
        <v>45</v>
      </c>
      <c r="C35" s="15" t="s">
        <v>47</v>
      </c>
      <c r="D35" s="12" t="s">
        <v>48</v>
      </c>
      <c r="E35" s="17" t="s">
        <v>19</v>
      </c>
      <c r="F35" s="1">
        <v>3067.5</v>
      </c>
      <c r="G35" s="2">
        <v>3.6280000000000001</v>
      </c>
      <c r="H35" s="18">
        <v>1</v>
      </c>
      <c r="I35" s="18">
        <v>1</v>
      </c>
      <c r="J35" s="3">
        <v>1</v>
      </c>
      <c r="K35" s="1">
        <v>11128.89</v>
      </c>
    </row>
    <row r="36" spans="1:11" s="19" customFormat="1" ht="15.75" x14ac:dyDescent="0.25">
      <c r="A36" s="11">
        <v>19</v>
      </c>
      <c r="B36" s="20" t="s">
        <v>45</v>
      </c>
      <c r="C36" s="15" t="s">
        <v>49</v>
      </c>
      <c r="D36" s="12" t="s">
        <v>48</v>
      </c>
      <c r="E36" s="17" t="s">
        <v>19</v>
      </c>
      <c r="F36" s="1">
        <v>3067.5</v>
      </c>
      <c r="G36" s="2">
        <v>3.6280000000000001</v>
      </c>
      <c r="H36" s="18">
        <v>1</v>
      </c>
      <c r="I36" s="18">
        <v>1</v>
      </c>
      <c r="J36" s="3">
        <v>1</v>
      </c>
      <c r="K36" s="1">
        <v>11128.89</v>
      </c>
    </row>
    <row r="37" spans="1:11" s="19" customFormat="1" ht="15.75" x14ac:dyDescent="0.25">
      <c r="A37" s="11">
        <v>20</v>
      </c>
      <c r="B37" s="20" t="s">
        <v>45</v>
      </c>
      <c r="C37" s="15" t="s">
        <v>50</v>
      </c>
      <c r="D37" s="12" t="s">
        <v>51</v>
      </c>
      <c r="E37" s="17" t="s">
        <v>19</v>
      </c>
      <c r="F37" s="1">
        <v>3067.5</v>
      </c>
      <c r="G37" s="2">
        <v>3.6280000000000001</v>
      </c>
      <c r="H37" s="18">
        <v>1</v>
      </c>
      <c r="I37" s="18">
        <v>1</v>
      </c>
      <c r="J37" s="3">
        <v>1</v>
      </c>
      <c r="K37" s="1">
        <v>11128.89</v>
      </c>
    </row>
    <row r="39" spans="1:11" s="19" customFormat="1" ht="15.75" x14ac:dyDescent="0.25">
      <c r="A39" s="21"/>
      <c r="B39" s="22"/>
      <c r="C39" s="23"/>
      <c r="D39" s="24"/>
      <c r="E39" s="25"/>
      <c r="F39" s="4"/>
      <c r="G39" s="5"/>
      <c r="H39" s="6"/>
      <c r="I39" s="26"/>
      <c r="J39" s="6"/>
      <c r="K39" s="4"/>
    </row>
    <row r="40" spans="1:11" s="19" customFormat="1" ht="15.75" x14ac:dyDescent="0.25">
      <c r="A40" s="33" t="s">
        <v>54</v>
      </c>
      <c r="B40" s="27"/>
      <c r="C40" s="27"/>
      <c r="D40" s="27"/>
      <c r="E40" s="27"/>
      <c r="F40" s="27"/>
      <c r="G40" s="27"/>
      <c r="H40" s="27"/>
      <c r="I40" s="27"/>
      <c r="J40" s="27"/>
      <c r="K40" s="27"/>
    </row>
    <row r="41" spans="1:11" s="19" customFormat="1" ht="15.75" x14ac:dyDescent="0.25">
      <c r="A41" s="21"/>
      <c r="B41" s="22"/>
      <c r="C41" s="23"/>
      <c r="D41" s="24"/>
      <c r="E41" s="25"/>
      <c r="F41" s="4"/>
      <c r="G41" s="5"/>
      <c r="H41" s="6"/>
      <c r="I41" s="26"/>
      <c r="J41" s="6"/>
      <c r="K41" s="4"/>
    </row>
    <row r="42" spans="1:11" s="19" customFormat="1" ht="15.75" x14ac:dyDescent="0.25">
      <c r="A42" s="21"/>
      <c r="B42" s="22"/>
      <c r="C42" s="23"/>
      <c r="D42" s="24"/>
      <c r="E42" s="25"/>
      <c r="F42" s="4"/>
      <c r="G42" s="5"/>
      <c r="H42" s="6"/>
      <c r="I42" s="26"/>
      <c r="J42" s="6"/>
      <c r="K42" s="4"/>
    </row>
    <row r="43" spans="1:11" s="19" customFormat="1" ht="15.75" x14ac:dyDescent="0.25">
      <c r="A43" s="21"/>
      <c r="B43" s="22"/>
      <c r="C43" s="23"/>
      <c r="D43" s="24"/>
      <c r="E43" s="25"/>
      <c r="F43" s="4"/>
      <c r="G43" s="5"/>
      <c r="H43" s="6"/>
      <c r="I43" s="26"/>
      <c r="J43" s="6"/>
      <c r="K43" s="4"/>
    </row>
    <row r="44" spans="1:11" s="19" customFormat="1" ht="15.75" x14ac:dyDescent="0.25">
      <c r="A44" s="21"/>
      <c r="B44" s="22"/>
      <c r="C44" s="23"/>
      <c r="D44" s="24"/>
      <c r="E44" s="25"/>
      <c r="F44" s="4"/>
      <c r="G44" s="5"/>
      <c r="H44" s="6"/>
      <c r="I44" s="26"/>
      <c r="J44" s="6"/>
      <c r="K44" s="4"/>
    </row>
    <row r="45" spans="1:11" x14ac:dyDescent="0.25">
      <c r="A45" s="8"/>
      <c r="B45" s="28"/>
    </row>
    <row r="46" spans="1:11" x14ac:dyDescent="0.25">
      <c r="B46" s="28"/>
    </row>
    <row r="47" spans="1:11" x14ac:dyDescent="0.25">
      <c r="B47" s="28"/>
    </row>
    <row r="48" spans="1:11" x14ac:dyDescent="0.25">
      <c r="B48" s="28"/>
    </row>
  </sheetData>
  <autoFilter ref="A15:K37" xr:uid="{2D66A7D6-8EF9-4253-9F20-D473BEE216A9}"/>
  <mergeCells count="11">
    <mergeCell ref="K13:K14"/>
    <mergeCell ref="A11:K11"/>
    <mergeCell ref="A13:A14"/>
    <mergeCell ref="B13:B14"/>
    <mergeCell ref="C13:C14"/>
    <mergeCell ref="D13:D14"/>
    <mergeCell ref="E13:E14"/>
    <mergeCell ref="F13:F14"/>
    <mergeCell ref="G13:G14"/>
    <mergeCell ref="H13:H14"/>
    <mergeCell ref="I13:J13"/>
  </mergeCells>
  <pageMargins left="0.23622047244094491" right="0.23622047244094491" top="0.74803149606299213" bottom="0.74803149606299213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Прил.2.3-1-2026_ФАП</vt:lpstr>
      <vt:lpstr>'Прил.2.3-1-2026_ФАП'!Область_печати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Денно Ася Александровна</dc:creator>
  <cp:lastModifiedBy>Денно Ася Александровна</cp:lastModifiedBy>
  <cp:lastPrinted>2026-01-29T21:44:27Z</cp:lastPrinted>
  <dcterms:created xsi:type="dcterms:W3CDTF">2026-01-15T01:56:53Z</dcterms:created>
  <dcterms:modified xsi:type="dcterms:W3CDTF">2026-02-26T04:16:08Z</dcterms:modified>
</cp:coreProperties>
</file>